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90" windowWidth="23475" windowHeight="10500"/>
  </bookViews>
  <sheets>
    <sheet name="апрель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апрель!$6:$7</definedName>
    <definedName name="_xlnm.Print_Area" localSheetId="0">апрель!$B$2:$G$63</definedName>
  </definedNames>
  <calcPr calcId="145621"/>
</workbook>
</file>

<file path=xl/calcChain.xml><?xml version="1.0" encoding="utf-8"?>
<calcChain xmlns="http://schemas.openxmlformats.org/spreadsheetml/2006/main">
  <c r="H63" i="1" l="1"/>
  <c r="D63" i="1"/>
  <c r="F61" i="1"/>
  <c r="G61" i="1" s="1"/>
  <c r="F60" i="1"/>
  <c r="F59" i="1"/>
  <c r="F58" i="1"/>
  <c r="G58" i="1" s="1"/>
  <c r="F57" i="1"/>
  <c r="F56" i="1"/>
  <c r="F55" i="1"/>
  <c r="G55" i="1" s="1"/>
  <c r="F54" i="1"/>
  <c r="F53" i="1"/>
  <c r="F52" i="1"/>
  <c r="G52" i="1" s="1"/>
  <c r="F51" i="1"/>
  <c r="F50" i="1"/>
  <c r="F49" i="1"/>
  <c r="G49" i="1" s="1"/>
  <c r="F48" i="1"/>
  <c r="F47" i="1"/>
  <c r="F46" i="1"/>
  <c r="G46" i="1" s="1"/>
  <c r="F45" i="1"/>
  <c r="F44" i="1"/>
  <c r="F43" i="1"/>
  <c r="G43" i="1" s="1"/>
  <c r="F42" i="1"/>
  <c r="F41" i="1"/>
  <c r="F40" i="1"/>
  <c r="G40" i="1" s="1"/>
  <c r="F39" i="1"/>
  <c r="F37" i="1"/>
  <c r="G37" i="1" s="1"/>
  <c r="F36" i="1"/>
  <c r="F35" i="1"/>
  <c r="F34" i="1"/>
  <c r="G34" i="1" s="1"/>
  <c r="F33" i="1"/>
  <c r="G33" i="1" s="1"/>
  <c r="F32" i="1"/>
  <c r="F31" i="1"/>
  <c r="F30" i="1"/>
  <c r="G30" i="1" s="1"/>
  <c r="F29" i="1"/>
  <c r="F28" i="1"/>
  <c r="F27" i="1"/>
  <c r="G27" i="1" s="1"/>
  <c r="F26" i="1"/>
  <c r="F25" i="1"/>
  <c r="F24" i="1"/>
  <c r="G24" i="1" s="1"/>
  <c r="F23" i="1"/>
  <c r="F22" i="1"/>
  <c r="F21" i="1"/>
  <c r="G21" i="1" s="1"/>
  <c r="G22" i="1" s="1"/>
  <c r="F20" i="1"/>
  <c r="F19" i="1"/>
  <c r="F18" i="1"/>
  <c r="G18" i="1" s="1"/>
  <c r="F17" i="1"/>
  <c r="F16" i="1"/>
  <c r="F15" i="1"/>
  <c r="G15" i="1" s="1"/>
  <c r="F14" i="1"/>
  <c r="F13" i="1"/>
  <c r="F12" i="1"/>
  <c r="G12" i="1" s="1"/>
  <c r="G13" i="1" s="1"/>
  <c r="F11" i="1"/>
  <c r="F10" i="1"/>
  <c r="F9" i="1"/>
  <c r="G9" i="1" s="1"/>
  <c r="G31" i="1" l="1"/>
  <c r="G35" i="1"/>
  <c r="G41" i="1"/>
  <c r="G44" i="1"/>
  <c r="G47" i="1"/>
  <c r="G38" i="1"/>
  <c r="G10" i="1"/>
  <c r="G53" i="1"/>
  <c r="G25" i="1"/>
  <c r="G59" i="1"/>
  <c r="G62" i="1"/>
  <c r="G19" i="1"/>
  <c r="G16" i="1"/>
  <c r="G50" i="1"/>
  <c r="F62" i="1"/>
  <c r="F38" i="1"/>
  <c r="G28" i="1"/>
  <c r="G56" i="1"/>
  <c r="F63" i="1" l="1"/>
  <c r="G63" i="1"/>
</calcChain>
</file>

<file path=xl/sharedStrings.xml><?xml version="1.0" encoding="utf-8"?>
<sst xmlns="http://schemas.openxmlformats.org/spreadsheetml/2006/main" count="66" uniqueCount="66">
  <si>
    <t>руб.</t>
  </si>
  <si>
    <t>Наименование МО</t>
  </si>
  <si>
    <t>Дифференцированный подушевой норматив финансирования
 ДПн (руб./год)</t>
  </si>
  <si>
    <t>Среднемесячная численность (чел.)</t>
  </si>
  <si>
    <t>Объем финансирования</t>
  </si>
  <si>
    <t>А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</si>
  <si>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</si>
  <si>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</si>
  <si>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</si>
  <si>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</si>
  <si>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</si>
  <si>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</si>
  <si>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</si>
  <si>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 xml:space="preserve">КГБУЗ "Городская больница" имени М.И. Шевчук  министерства здравоохранения Хабаровского края (для обслуживаемого населения Амурского района)
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</si>
  <si>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</si>
  <si>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</si>
  <si>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</si>
  <si>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</si>
  <si>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</si>
  <si>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</si>
  <si>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</si>
  <si>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</si>
  <si>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</si>
  <si>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</si>
  <si>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</si>
  <si>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</si>
  <si>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</si>
  <si>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</si>
  <si>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</si>
  <si>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</si>
  <si>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</si>
  <si>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</si>
  <si>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</si>
  <si>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</si>
  <si>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</si>
  <si>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</si>
  <si>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</si>
  <si>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</si>
  <si>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</si>
  <si>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</si>
  <si>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</si>
  <si>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</si>
  <si>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</si>
  <si>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</si>
  <si>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</si>
  <si>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</si>
  <si>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округ</t>
  </si>
  <si>
    <t>КГБУЗ "Охотская центральная районная больница" министерства здравоохранения Хабаровского края</t>
  </si>
  <si>
    <t>Итого Охотский округ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</si>
  <si>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</si>
  <si>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</si>
  <si>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</si>
  <si>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</si>
  <si>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</si>
  <si>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</si>
  <si>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</si>
  <si>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</si>
  <si>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</si>
  <si>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</si>
  <si>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</si>
  <si>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</si>
  <si>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</si>
  <si>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>Численность обслуживаемого населения, застрахованных в системе ОМС на 01.04.25 (чел.)</t>
  </si>
  <si>
    <t xml:space="preserve"> Объем финансового обеспечения по подушевому нормативу скорой медицинской помощи  в расчете на месяц 
(апрель 2025)</t>
  </si>
  <si>
    <t>Численность обслуживаемого населения, застрахованных в системе ОМС на 01.05.25 (чел.)</t>
  </si>
  <si>
    <t xml:space="preserve">Приложение № 6                             
к Протоколу заседания Комиссии по разработке ТП ОМС от 30.04.2025  №4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</si>
</sst>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164" fontId="5" fillId="0" borderId="2" xfId="1" applyFont="1" applyBorder="1" applyAlignment="1">
      <alignment vertical="center" wrapText="1"/>
    </xf>
    <xf numFmtId="0" fontId="6" fillId="0" borderId="3" xfId="0" applyFont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1" fontId="2" fillId="0" borderId="0" xfId="0" applyNumberFormat="1" applyFont="1" applyAlignment="1">
      <alignment wrapText="1"/>
    </xf>
    <xf numFmtId="0" fontId="7" fillId="3" borderId="3" xfId="0" applyFont="1" applyFill="1" applyBorder="1" applyAlignment="1">
      <alignment wrapText="1"/>
    </xf>
    <xf numFmtId="164" fontId="2" fillId="2" borderId="3" xfId="1" applyNumberFormat="1" applyFont="1" applyFill="1" applyBorder="1" applyAlignment="1">
      <alignment wrapText="1"/>
    </xf>
    <xf numFmtId="165" fontId="2" fillId="0" borderId="3" xfId="1" applyNumberFormat="1" applyFont="1" applyBorder="1" applyAlignment="1">
      <alignment wrapText="1"/>
    </xf>
    <xf numFmtId="164" fontId="2" fillId="0" borderId="0" xfId="1" applyFont="1" applyAlignment="1">
      <alignment wrapText="1"/>
    </xf>
    <xf numFmtId="43" fontId="2" fillId="0" borderId="0" xfId="0" applyNumberFormat="1" applyFont="1" applyAlignment="1">
      <alignment wrapText="1"/>
    </xf>
    <xf numFmtId="1" fontId="8" fillId="0" borderId="0" xfId="0" applyNumberFormat="1" applyFont="1" applyAlignment="1">
      <alignment wrapText="1"/>
    </xf>
    <xf numFmtId="0" fontId="8" fillId="0" borderId="3" xfId="0" applyFont="1" applyBorder="1" applyAlignment="1">
      <alignment wrapText="1"/>
    </xf>
    <xf numFmtId="165" fontId="8" fillId="0" borderId="3" xfId="1" applyNumberFormat="1" applyFont="1" applyBorder="1" applyAlignment="1">
      <alignment wrapText="1"/>
    </xf>
    <xf numFmtId="164" fontId="8" fillId="2" borderId="3" xfId="1" applyNumberFormat="1" applyFont="1" applyFill="1" applyBorder="1" applyAlignment="1">
      <alignment wrapText="1"/>
    </xf>
    <xf numFmtId="0" fontId="8" fillId="0" borderId="0" xfId="0" applyFont="1" applyAlignment="1">
      <alignment wrapText="1"/>
    </xf>
    <xf numFmtId="0" fontId="7" fillId="4" borderId="3" xfId="0" applyFont="1" applyFill="1" applyBorder="1" applyAlignment="1">
      <alignment wrapText="1"/>
    </xf>
    <xf numFmtId="0" fontId="7" fillId="0" borderId="3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166" fontId="8" fillId="0" borderId="3" xfId="1" applyNumberFormat="1" applyFont="1" applyBorder="1" applyAlignment="1">
      <alignment wrapText="1"/>
    </xf>
    <xf numFmtId="165" fontId="8" fillId="0" borderId="3" xfId="1" applyNumberFormat="1" applyFont="1" applyFill="1" applyBorder="1" applyAlignment="1">
      <alignment wrapText="1"/>
    </xf>
    <xf numFmtId="164" fontId="8" fillId="0" borderId="3" xfId="1" applyNumberFormat="1" applyFont="1" applyFill="1" applyBorder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applyNumberFormat="1" applyFont="1" applyFill="1" applyAlignment="1">
      <alignment wrapText="1"/>
    </xf>
    <xf numFmtId="167" fontId="2" fillId="0" borderId="0" xfId="0" applyNumberFormat="1" applyFont="1" applyAlignment="1">
      <alignment wrapText="1"/>
    </xf>
    <xf numFmtId="43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42"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3 2" xfId="6"/>
    <cellStyle name="Обычный 3 3 2" xfId="7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71"/>
  <sheetViews>
    <sheetView tabSelected="1" zoomScale="72" zoomScaleNormal="72" zoomScaleSheetLayoutView="62" workbookViewId="0">
      <pane xSplit="2" ySplit="8" topLeftCell="C53" activePane="bottomRight" state="frozen"/>
      <selection activeCell="D34" sqref="D34"/>
      <selection pane="topRight" activeCell="D34" sqref="D34"/>
      <selection pane="bottomLeft" activeCell="D34" sqref="D34"/>
      <selection pane="bottomRight" activeCell="M4" sqref="M4"/>
    </sheetView>
  </sheetViews>
  <sheetFormatPr defaultColWidth="9.140625" defaultRowHeight="18.75" x14ac:dyDescent="0.3"/>
  <cols>
    <col min="1" max="1" width="10.28515625" style="1" customWidth="1"/>
    <col min="2" max="2" width="43.42578125" style="1" customWidth="1"/>
    <col min="3" max="3" width="26.140625" style="1" customWidth="1"/>
    <col min="4" max="4" width="22.28515625" style="1" customWidth="1"/>
    <col min="5" max="5" width="20.28515625" style="2" customWidth="1"/>
    <col min="6" max="6" width="20.140625" style="1" customWidth="1"/>
    <col min="7" max="7" width="25.140625" style="1" customWidth="1"/>
    <col min="8" max="8" width="0" style="1" hidden="1" customWidth="1"/>
    <col min="9" max="9" width="16.140625" style="1" bestFit="1" customWidth="1"/>
    <col min="10" max="16384" width="9.140625" style="1"/>
  </cols>
  <sheetData>
    <row r="1" spans="1:9" ht="18" hidden="1" customHeight="1" x14ac:dyDescent="0.3"/>
    <row r="2" spans="1:9" ht="57" customHeight="1" x14ac:dyDescent="0.3">
      <c r="E2" s="38" t="s">
        <v>65</v>
      </c>
      <c r="F2" s="38"/>
      <c r="G2" s="38"/>
    </row>
    <row r="3" spans="1:9" ht="31.9" customHeight="1" x14ac:dyDescent="0.3"/>
    <row r="4" spans="1:9" ht="53.25" customHeight="1" x14ac:dyDescent="0.3">
      <c r="B4" s="39" t="s">
        <v>63</v>
      </c>
      <c r="C4" s="39"/>
      <c r="D4" s="39"/>
      <c r="E4" s="39"/>
      <c r="F4" s="39"/>
      <c r="G4" s="39"/>
    </row>
    <row r="5" spans="1:9" ht="24" customHeight="1" x14ac:dyDescent="0.3">
      <c r="B5" s="3"/>
      <c r="C5" s="3"/>
      <c r="D5" s="4"/>
      <c r="E5" s="5"/>
      <c r="F5" s="40" t="s">
        <v>0</v>
      </c>
      <c r="G5" s="40"/>
    </row>
    <row r="6" spans="1:9" s="6" customFormat="1" ht="124.9" customHeight="1" x14ac:dyDescent="0.3">
      <c r="B6" s="7" t="s">
        <v>1</v>
      </c>
      <c r="C6" s="8" t="s">
        <v>2</v>
      </c>
      <c r="D6" s="9" t="s">
        <v>62</v>
      </c>
      <c r="E6" s="10" t="s">
        <v>64</v>
      </c>
      <c r="F6" s="9" t="s">
        <v>3</v>
      </c>
      <c r="G6" s="11" t="s">
        <v>4</v>
      </c>
    </row>
    <row r="7" spans="1:9" s="6" customFormat="1" ht="17.45" customHeight="1" x14ac:dyDescent="0.3">
      <c r="B7" s="7" t="s">
        <v>5</v>
      </c>
      <c r="C7" s="9">
        <v>1</v>
      </c>
      <c r="D7" s="9">
        <v>2</v>
      </c>
      <c r="E7" s="10">
        <v>3</v>
      </c>
      <c r="F7" s="9">
        <v>4</v>
      </c>
      <c r="G7" s="11">
        <v>5</v>
      </c>
    </row>
    <row r="8" spans="1:9" ht="22.5" customHeight="1" x14ac:dyDescent="0.3">
      <c r="B8" s="12" t="s">
        <v>6</v>
      </c>
      <c r="C8" s="13"/>
      <c r="D8" s="14"/>
      <c r="E8" s="15"/>
      <c r="F8" s="14"/>
      <c r="G8" s="16"/>
    </row>
    <row r="9" spans="1:9" ht="86.25" customHeight="1" x14ac:dyDescent="0.3">
      <c r="A9" s="17">
        <v>270111</v>
      </c>
      <c r="B9" s="18" t="s">
        <v>7</v>
      </c>
      <c r="C9" s="19">
        <v>1856.3</v>
      </c>
      <c r="D9" s="20">
        <v>590031</v>
      </c>
      <c r="E9" s="20">
        <v>590471</v>
      </c>
      <c r="F9" s="20">
        <f>ROUND((E9+D9)/2,0)</f>
        <v>590251</v>
      </c>
      <c r="G9" s="19">
        <f>ROUND(F9*$C$9/12,2)</f>
        <v>91306910.939999998</v>
      </c>
      <c r="I9" s="22"/>
    </row>
    <row r="10" spans="1:9" s="27" customFormat="1" x14ac:dyDescent="0.3">
      <c r="A10" s="23"/>
      <c r="B10" s="24" t="s">
        <v>8</v>
      </c>
      <c r="C10" s="19"/>
      <c r="D10" s="25">
        <v>590031</v>
      </c>
      <c r="E10" s="25">
        <v>590471</v>
      </c>
      <c r="F10" s="25">
        <f t="shared" ref="F10:F62" si="0">ROUND((E10+D10)/2,0)</f>
        <v>590251</v>
      </c>
      <c r="G10" s="26">
        <f>G9</f>
        <v>91306910.939999998</v>
      </c>
    </row>
    <row r="11" spans="1:9" x14ac:dyDescent="0.3">
      <c r="A11" s="17"/>
      <c r="B11" s="12" t="s">
        <v>9</v>
      </c>
      <c r="C11" s="19"/>
      <c r="D11" s="20"/>
      <c r="E11" s="20"/>
      <c r="F11" s="20">
        <f t="shared" si="0"/>
        <v>0</v>
      </c>
      <c r="G11" s="19"/>
    </row>
    <row r="12" spans="1:9" ht="94.5" customHeight="1" x14ac:dyDescent="0.3">
      <c r="A12" s="17">
        <v>270132</v>
      </c>
      <c r="B12" s="18" t="s">
        <v>10</v>
      </c>
      <c r="C12" s="19">
        <v>2458.3000000000002</v>
      </c>
      <c r="D12" s="20">
        <v>221660</v>
      </c>
      <c r="E12" s="20">
        <v>221462</v>
      </c>
      <c r="F12" s="20">
        <f t="shared" si="0"/>
        <v>221561</v>
      </c>
      <c r="G12" s="19">
        <f>ROUND(F12*$C$12/12,2)</f>
        <v>45388617.189999998</v>
      </c>
    </row>
    <row r="13" spans="1:9" s="27" customFormat="1" ht="37.5" customHeight="1" x14ac:dyDescent="0.3">
      <c r="A13" s="23"/>
      <c r="B13" s="24" t="s">
        <v>11</v>
      </c>
      <c r="C13" s="19"/>
      <c r="D13" s="25">
        <v>221660</v>
      </c>
      <c r="E13" s="25">
        <v>221462</v>
      </c>
      <c r="F13" s="25">
        <f t="shared" si="0"/>
        <v>221561</v>
      </c>
      <c r="G13" s="26">
        <f>G12</f>
        <v>45388617.189999998</v>
      </c>
    </row>
    <row r="14" spans="1:9" x14ac:dyDescent="0.3">
      <c r="A14" s="17"/>
      <c r="B14" s="12" t="s">
        <v>12</v>
      </c>
      <c r="C14" s="19"/>
      <c r="D14" s="20"/>
      <c r="E14" s="20"/>
      <c r="F14" s="20">
        <f t="shared" si="0"/>
        <v>0</v>
      </c>
      <c r="G14" s="19"/>
    </row>
    <row r="15" spans="1:9" ht="123" customHeight="1" x14ac:dyDescent="0.3">
      <c r="A15" s="17">
        <v>270050</v>
      </c>
      <c r="B15" s="28" t="s">
        <v>13</v>
      </c>
      <c r="C15" s="19">
        <v>2060.6</v>
      </c>
      <c r="D15" s="20">
        <v>59188</v>
      </c>
      <c r="E15" s="20">
        <v>59102</v>
      </c>
      <c r="F15" s="20">
        <f t="shared" si="0"/>
        <v>59145</v>
      </c>
      <c r="G15" s="19">
        <f>ROUND(F15*$C$15/12,2)</f>
        <v>10156182.25</v>
      </c>
    </row>
    <row r="16" spans="1:9" s="27" customFormat="1" x14ac:dyDescent="0.3">
      <c r="A16" s="23"/>
      <c r="B16" s="24" t="s">
        <v>14</v>
      </c>
      <c r="C16" s="19"/>
      <c r="D16" s="25">
        <v>59188</v>
      </c>
      <c r="E16" s="25">
        <v>59102</v>
      </c>
      <c r="F16" s="25">
        <f t="shared" si="0"/>
        <v>59145</v>
      </c>
      <c r="G16" s="26">
        <f>G15</f>
        <v>10156182.25</v>
      </c>
    </row>
    <row r="17" spans="1:7" x14ac:dyDescent="0.3">
      <c r="A17" s="17"/>
      <c r="B17" s="12" t="s">
        <v>15</v>
      </c>
      <c r="C17" s="19"/>
      <c r="D17" s="20"/>
      <c r="E17" s="20"/>
      <c r="F17" s="20">
        <f t="shared" si="0"/>
        <v>0</v>
      </c>
      <c r="G17" s="19"/>
    </row>
    <row r="18" spans="1:7" ht="78.599999999999994" customHeight="1" x14ac:dyDescent="0.3">
      <c r="A18" s="17">
        <v>270068</v>
      </c>
      <c r="B18" s="18" t="s">
        <v>16</v>
      </c>
      <c r="C18" s="19">
        <v>1999.4</v>
      </c>
      <c r="D18" s="20">
        <v>30839</v>
      </c>
      <c r="E18" s="20">
        <v>30805</v>
      </c>
      <c r="F18" s="20">
        <f t="shared" si="0"/>
        <v>30822</v>
      </c>
      <c r="G18" s="19">
        <f>ROUND(F18*$C$18/12,2)</f>
        <v>5135458.9000000004</v>
      </c>
    </row>
    <row r="19" spans="1:7" s="27" customFormat="1" x14ac:dyDescent="0.3">
      <c r="A19" s="23"/>
      <c r="B19" s="24" t="s">
        <v>17</v>
      </c>
      <c r="C19" s="19"/>
      <c r="D19" s="25">
        <v>30839</v>
      </c>
      <c r="E19" s="25">
        <v>30805</v>
      </c>
      <c r="F19" s="25">
        <f t="shared" si="0"/>
        <v>30822</v>
      </c>
      <c r="G19" s="26">
        <f>G18</f>
        <v>5135458.9000000004</v>
      </c>
    </row>
    <row r="20" spans="1:7" x14ac:dyDescent="0.3">
      <c r="A20" s="17"/>
      <c r="B20" s="12" t="s">
        <v>18</v>
      </c>
      <c r="C20" s="19"/>
      <c r="D20" s="20"/>
      <c r="E20" s="20"/>
      <c r="F20" s="20">
        <f t="shared" si="0"/>
        <v>0</v>
      </c>
      <c r="G20" s="19"/>
    </row>
    <row r="21" spans="1:7" ht="75" x14ac:dyDescent="0.3">
      <c r="A21" s="17">
        <v>270155</v>
      </c>
      <c r="B21" s="29" t="s">
        <v>19</v>
      </c>
      <c r="C21" s="19">
        <v>1666.2</v>
      </c>
      <c r="D21" s="20">
        <v>19931</v>
      </c>
      <c r="E21" s="20">
        <v>19912</v>
      </c>
      <c r="F21" s="20">
        <f t="shared" si="0"/>
        <v>19922</v>
      </c>
      <c r="G21" s="19">
        <f>ROUND(F21*$C$21/12,2)</f>
        <v>2766169.7</v>
      </c>
    </row>
    <row r="22" spans="1:7" s="27" customFormat="1" x14ac:dyDescent="0.3">
      <c r="A22" s="23"/>
      <c r="B22" s="24" t="s">
        <v>20</v>
      </c>
      <c r="C22" s="19"/>
      <c r="D22" s="25">
        <v>19931</v>
      </c>
      <c r="E22" s="25">
        <v>19912</v>
      </c>
      <c r="F22" s="25">
        <f t="shared" si="0"/>
        <v>19922</v>
      </c>
      <c r="G22" s="26">
        <f>G21</f>
        <v>2766169.7</v>
      </c>
    </row>
    <row r="23" spans="1:7" x14ac:dyDescent="0.3">
      <c r="A23" s="17"/>
      <c r="B23" s="12" t="s">
        <v>21</v>
      </c>
      <c r="C23" s="19"/>
      <c r="D23" s="20"/>
      <c r="E23" s="20"/>
      <c r="F23" s="20">
        <f t="shared" si="0"/>
        <v>0</v>
      </c>
      <c r="G23" s="19"/>
    </row>
    <row r="24" spans="1:7" ht="75" x14ac:dyDescent="0.3">
      <c r="A24" s="17">
        <v>270065</v>
      </c>
      <c r="B24" s="29" t="s">
        <v>22</v>
      </c>
      <c r="C24" s="19">
        <v>2545.6</v>
      </c>
      <c r="D24" s="20">
        <v>2198</v>
      </c>
      <c r="E24" s="20">
        <v>2194</v>
      </c>
      <c r="F24" s="20">
        <f t="shared" si="0"/>
        <v>2196</v>
      </c>
      <c r="G24" s="19">
        <f>ROUND(F24*$C$24/12,2)</f>
        <v>465844.8</v>
      </c>
    </row>
    <row r="25" spans="1:7" s="27" customFormat="1" x14ac:dyDescent="0.3">
      <c r="A25" s="23"/>
      <c r="B25" s="24" t="s">
        <v>23</v>
      </c>
      <c r="C25" s="19"/>
      <c r="D25" s="25">
        <v>2198</v>
      </c>
      <c r="E25" s="25">
        <v>2194</v>
      </c>
      <c r="F25" s="25">
        <f t="shared" si="0"/>
        <v>2196</v>
      </c>
      <c r="G25" s="26">
        <f>G24</f>
        <v>465844.8</v>
      </c>
    </row>
    <row r="26" spans="1:7" x14ac:dyDescent="0.3">
      <c r="A26" s="17"/>
      <c r="B26" s="12" t="s">
        <v>24</v>
      </c>
      <c r="C26" s="19"/>
      <c r="D26" s="20"/>
      <c r="E26" s="20"/>
      <c r="F26" s="20">
        <f t="shared" si="0"/>
        <v>0</v>
      </c>
      <c r="G26" s="19"/>
    </row>
    <row r="27" spans="1:7" ht="75" x14ac:dyDescent="0.3">
      <c r="A27" s="17">
        <v>270156</v>
      </c>
      <c r="B27" s="29" t="s">
        <v>25</v>
      </c>
      <c r="C27" s="19">
        <v>1979</v>
      </c>
      <c r="D27" s="20">
        <v>25309</v>
      </c>
      <c r="E27" s="20">
        <v>25283</v>
      </c>
      <c r="F27" s="20">
        <f t="shared" si="0"/>
        <v>25296</v>
      </c>
      <c r="G27" s="19">
        <f>ROUND(F27*$C$27/12,2)</f>
        <v>4171732</v>
      </c>
    </row>
    <row r="28" spans="1:7" s="27" customFormat="1" x14ac:dyDescent="0.3">
      <c r="A28" s="23"/>
      <c r="B28" s="24" t="s">
        <v>26</v>
      </c>
      <c r="C28" s="19"/>
      <c r="D28" s="25">
        <v>25309</v>
      </c>
      <c r="E28" s="25">
        <v>25283</v>
      </c>
      <c r="F28" s="25">
        <f t="shared" si="0"/>
        <v>25296</v>
      </c>
      <c r="G28" s="26">
        <f>G27</f>
        <v>4171732</v>
      </c>
    </row>
    <row r="29" spans="1:7" x14ac:dyDescent="0.3">
      <c r="A29" s="17"/>
      <c r="B29" s="12" t="s">
        <v>27</v>
      </c>
      <c r="C29" s="19"/>
      <c r="D29" s="20"/>
      <c r="E29" s="20"/>
      <c r="F29" s="20">
        <f t="shared" si="0"/>
        <v>0</v>
      </c>
      <c r="G29" s="19"/>
    </row>
    <row r="30" spans="1:7" ht="75" x14ac:dyDescent="0.3">
      <c r="A30" s="17">
        <v>270168</v>
      </c>
      <c r="B30" s="18" t="s">
        <v>28</v>
      </c>
      <c r="C30" s="19">
        <v>1683.2</v>
      </c>
      <c r="D30" s="20">
        <v>22082</v>
      </c>
      <c r="E30" s="20">
        <v>22056</v>
      </c>
      <c r="F30" s="20">
        <f t="shared" si="0"/>
        <v>22069</v>
      </c>
      <c r="G30" s="19">
        <f>ROUND(F30*$C$30/12,2)</f>
        <v>3095545.07</v>
      </c>
    </row>
    <row r="31" spans="1:7" s="27" customFormat="1" x14ac:dyDescent="0.3">
      <c r="A31" s="23"/>
      <c r="B31" s="24" t="s">
        <v>29</v>
      </c>
      <c r="C31" s="19"/>
      <c r="D31" s="25">
        <v>22082</v>
      </c>
      <c r="E31" s="25">
        <v>22056</v>
      </c>
      <c r="F31" s="25">
        <f t="shared" si="0"/>
        <v>22069</v>
      </c>
      <c r="G31" s="26">
        <f>G30</f>
        <v>3095545.07</v>
      </c>
    </row>
    <row r="32" spans="1:7" ht="37.5" x14ac:dyDescent="0.3">
      <c r="A32" s="17"/>
      <c r="B32" s="12" t="s">
        <v>30</v>
      </c>
      <c r="C32" s="19"/>
      <c r="D32" s="20"/>
      <c r="E32" s="20"/>
      <c r="F32" s="20">
        <f t="shared" si="0"/>
        <v>0</v>
      </c>
      <c r="G32" s="19"/>
    </row>
    <row r="33" spans="1:7" ht="73.5" customHeight="1" x14ac:dyDescent="0.3">
      <c r="A33" s="17">
        <v>270098</v>
      </c>
      <c r="B33" s="30" t="s">
        <v>31</v>
      </c>
      <c r="C33" s="19">
        <v>1683.2</v>
      </c>
      <c r="D33" s="20">
        <v>11634</v>
      </c>
      <c r="E33" s="20">
        <v>11613</v>
      </c>
      <c r="F33" s="20">
        <f t="shared" si="0"/>
        <v>11624</v>
      </c>
      <c r="G33" s="19">
        <f>ROUND(F33*$C$33/12,2)</f>
        <v>1630459.73</v>
      </c>
    </row>
    <row r="34" spans="1:7" ht="63" customHeight="1" x14ac:dyDescent="0.3">
      <c r="A34" s="17">
        <v>270134</v>
      </c>
      <c r="B34" s="29" t="s">
        <v>32</v>
      </c>
      <c r="C34" s="19">
        <v>1683.2</v>
      </c>
      <c r="D34" s="20">
        <v>56801</v>
      </c>
      <c r="E34" s="20">
        <v>56697</v>
      </c>
      <c r="F34" s="20">
        <f t="shared" si="0"/>
        <v>56749</v>
      </c>
      <c r="G34" s="19">
        <f>ROUND(F34*$C$34/12,2)</f>
        <v>7959993.0700000003</v>
      </c>
    </row>
    <row r="35" spans="1:7" s="27" customFormat="1" ht="32.450000000000003" customHeight="1" x14ac:dyDescent="0.3">
      <c r="A35" s="23"/>
      <c r="B35" s="24" t="s">
        <v>33</v>
      </c>
      <c r="C35" s="19"/>
      <c r="D35" s="25">
        <v>68435</v>
      </c>
      <c r="E35" s="25">
        <v>68310</v>
      </c>
      <c r="F35" s="25">
        <f t="shared" si="0"/>
        <v>68373</v>
      </c>
      <c r="G35" s="26">
        <f>G33+G34</f>
        <v>9590452.8000000007</v>
      </c>
    </row>
    <row r="36" spans="1:7" x14ac:dyDescent="0.3">
      <c r="A36" s="17"/>
      <c r="B36" s="12" t="s">
        <v>34</v>
      </c>
      <c r="C36" s="19"/>
      <c r="D36" s="20"/>
      <c r="E36" s="20"/>
      <c r="F36" s="20">
        <f t="shared" si="0"/>
        <v>0</v>
      </c>
      <c r="G36" s="19"/>
    </row>
    <row r="37" spans="1:7" ht="75" x14ac:dyDescent="0.3">
      <c r="A37" s="17">
        <v>270146</v>
      </c>
      <c r="B37" s="29" t="s">
        <v>35</v>
      </c>
      <c r="C37" s="19">
        <v>1938.2</v>
      </c>
      <c r="D37" s="20">
        <v>25621</v>
      </c>
      <c r="E37" s="20">
        <v>25535</v>
      </c>
      <c r="F37" s="20">
        <f t="shared" si="0"/>
        <v>25578</v>
      </c>
      <c r="G37" s="19">
        <f>ROUND(F37*$C$37/12,2)</f>
        <v>4131273.3</v>
      </c>
    </row>
    <row r="38" spans="1:7" s="27" customFormat="1" x14ac:dyDescent="0.3">
      <c r="A38" s="23"/>
      <c r="B38" s="24" t="s">
        <v>36</v>
      </c>
      <c r="C38" s="19"/>
      <c r="D38" s="25">
        <v>25621</v>
      </c>
      <c r="E38" s="25">
        <v>25535</v>
      </c>
      <c r="F38" s="25">
        <f t="shared" si="0"/>
        <v>25578</v>
      </c>
      <c r="G38" s="26">
        <f>G37</f>
        <v>4131273.3</v>
      </c>
    </row>
    <row r="39" spans="1:7" x14ac:dyDescent="0.3">
      <c r="A39" s="17"/>
      <c r="B39" s="12" t="s">
        <v>37</v>
      </c>
      <c r="C39" s="19"/>
      <c r="D39" s="20"/>
      <c r="E39" s="20"/>
      <c r="F39" s="20">
        <f t="shared" si="0"/>
        <v>0</v>
      </c>
      <c r="G39" s="19"/>
    </row>
    <row r="40" spans="1:7" ht="69.75" customHeight="1" x14ac:dyDescent="0.3">
      <c r="A40" s="17">
        <v>270091</v>
      </c>
      <c r="B40" s="18" t="s">
        <v>38</v>
      </c>
      <c r="C40" s="19">
        <v>2040.2</v>
      </c>
      <c r="D40" s="20">
        <v>34339</v>
      </c>
      <c r="E40" s="20">
        <v>34263</v>
      </c>
      <c r="F40" s="20">
        <f t="shared" si="0"/>
        <v>34301</v>
      </c>
      <c r="G40" s="19">
        <f>ROUND(F40*$C$40/12,2)</f>
        <v>5831741.6799999997</v>
      </c>
    </row>
    <row r="41" spans="1:7" s="27" customFormat="1" ht="37.5" x14ac:dyDescent="0.3">
      <c r="A41" s="23"/>
      <c r="B41" s="24" t="s">
        <v>39</v>
      </c>
      <c r="C41" s="19"/>
      <c r="D41" s="25">
        <v>34339</v>
      </c>
      <c r="E41" s="25">
        <v>34263</v>
      </c>
      <c r="F41" s="25">
        <f t="shared" si="0"/>
        <v>34301</v>
      </c>
      <c r="G41" s="26">
        <f>G40</f>
        <v>5831741.6799999997</v>
      </c>
    </row>
    <row r="42" spans="1:7" x14ac:dyDescent="0.3">
      <c r="A42" s="17"/>
      <c r="B42" s="12" t="s">
        <v>40</v>
      </c>
      <c r="C42" s="19"/>
      <c r="D42" s="20"/>
      <c r="E42" s="20"/>
      <c r="F42" s="20">
        <f t="shared" si="0"/>
        <v>0</v>
      </c>
      <c r="G42" s="19"/>
    </row>
    <row r="43" spans="1:7" ht="75" x14ac:dyDescent="0.3">
      <c r="A43" s="17">
        <v>270170</v>
      </c>
      <c r="B43" s="18" t="s">
        <v>41</v>
      </c>
      <c r="C43" s="19">
        <v>2019.8</v>
      </c>
      <c r="D43" s="20">
        <v>28142</v>
      </c>
      <c r="E43" s="20">
        <v>28085</v>
      </c>
      <c r="F43" s="20">
        <f t="shared" si="0"/>
        <v>28114</v>
      </c>
      <c r="G43" s="19">
        <f>ROUND(F43*$C$43/12,2)</f>
        <v>4732054.7699999996</v>
      </c>
    </row>
    <row r="44" spans="1:7" s="27" customFormat="1" x14ac:dyDescent="0.3">
      <c r="A44" s="23"/>
      <c r="B44" s="24" t="s">
        <v>42</v>
      </c>
      <c r="C44" s="19"/>
      <c r="D44" s="25">
        <v>28142</v>
      </c>
      <c r="E44" s="25">
        <v>28085</v>
      </c>
      <c r="F44" s="25">
        <f t="shared" si="0"/>
        <v>28114</v>
      </c>
      <c r="G44" s="26">
        <f>G43</f>
        <v>4732054.7699999996</v>
      </c>
    </row>
    <row r="45" spans="1:7" x14ac:dyDescent="0.3">
      <c r="A45" s="17"/>
      <c r="B45" s="12" t="s">
        <v>43</v>
      </c>
      <c r="C45" s="19"/>
      <c r="D45" s="20"/>
      <c r="E45" s="20"/>
      <c r="F45" s="20">
        <f t="shared" si="0"/>
        <v>0</v>
      </c>
      <c r="G45" s="19"/>
    </row>
    <row r="46" spans="1:7" ht="75" x14ac:dyDescent="0.3">
      <c r="A46" s="17">
        <v>270169</v>
      </c>
      <c r="B46" s="18" t="s">
        <v>44</v>
      </c>
      <c r="C46" s="19">
        <v>1683.2</v>
      </c>
      <c r="D46" s="20">
        <v>46968</v>
      </c>
      <c r="E46" s="20">
        <v>46938</v>
      </c>
      <c r="F46" s="20">
        <f t="shared" si="0"/>
        <v>46953</v>
      </c>
      <c r="G46" s="19">
        <f>ROUND(F46*$C$46/12,2)</f>
        <v>6585940.7999999998</v>
      </c>
    </row>
    <row r="47" spans="1:7" s="27" customFormat="1" x14ac:dyDescent="0.3">
      <c r="A47" s="23"/>
      <c r="B47" s="24" t="s">
        <v>45</v>
      </c>
      <c r="C47" s="19"/>
      <c r="D47" s="25">
        <v>46968</v>
      </c>
      <c r="E47" s="25">
        <v>46938</v>
      </c>
      <c r="F47" s="25">
        <f t="shared" si="0"/>
        <v>46953</v>
      </c>
      <c r="G47" s="26">
        <f>G46</f>
        <v>6585940.7999999998</v>
      </c>
    </row>
    <row r="48" spans="1:7" x14ac:dyDescent="0.3">
      <c r="A48" s="17"/>
      <c r="B48" s="12" t="s">
        <v>46</v>
      </c>
      <c r="C48" s="19"/>
      <c r="D48" s="20"/>
      <c r="E48" s="20"/>
      <c r="F48" s="20">
        <f t="shared" si="0"/>
        <v>0</v>
      </c>
      <c r="G48" s="19"/>
    </row>
    <row r="49" spans="1:8" ht="68.25" customHeight="1" x14ac:dyDescent="0.3">
      <c r="A49" s="17">
        <v>270089</v>
      </c>
      <c r="B49" s="29" t="s">
        <v>47</v>
      </c>
      <c r="C49" s="19">
        <v>2996.2</v>
      </c>
      <c r="D49" s="20">
        <v>6744</v>
      </c>
      <c r="E49" s="20">
        <v>6715</v>
      </c>
      <c r="F49" s="20">
        <f t="shared" si="0"/>
        <v>6730</v>
      </c>
      <c r="G49" s="19">
        <f>ROUND(F49*$C$49/12,2)</f>
        <v>1680368.83</v>
      </c>
    </row>
    <row r="50" spans="1:8" s="27" customFormat="1" ht="26.25" customHeight="1" x14ac:dyDescent="0.3">
      <c r="A50" s="23"/>
      <c r="B50" s="24" t="s">
        <v>48</v>
      </c>
      <c r="C50" s="19"/>
      <c r="D50" s="25">
        <v>6744</v>
      </c>
      <c r="E50" s="25">
        <v>6715</v>
      </c>
      <c r="F50" s="25">
        <f t="shared" si="0"/>
        <v>6730</v>
      </c>
      <c r="G50" s="26">
        <f>G49</f>
        <v>1680368.83</v>
      </c>
    </row>
    <row r="51" spans="1:8" ht="27.75" customHeight="1" x14ac:dyDescent="0.3">
      <c r="A51" s="17"/>
      <c r="B51" s="12" t="s">
        <v>49</v>
      </c>
      <c r="C51" s="19"/>
      <c r="D51" s="20"/>
      <c r="E51" s="20"/>
      <c r="F51" s="20">
        <f t="shared" si="0"/>
        <v>0</v>
      </c>
      <c r="G51" s="19"/>
    </row>
    <row r="52" spans="1:8" ht="84" customHeight="1" x14ac:dyDescent="0.3">
      <c r="A52" s="17">
        <v>270088</v>
      </c>
      <c r="B52" s="18" t="s">
        <v>50</v>
      </c>
      <c r="C52" s="19">
        <v>2040.2</v>
      </c>
      <c r="D52" s="20">
        <v>28320</v>
      </c>
      <c r="E52" s="20">
        <v>28289</v>
      </c>
      <c r="F52" s="20">
        <f t="shared" si="0"/>
        <v>28305</v>
      </c>
      <c r="G52" s="19">
        <f>ROUND(F52*$C$52/12,2)</f>
        <v>4812321.75</v>
      </c>
    </row>
    <row r="53" spans="1:8" s="27" customFormat="1" ht="24" customHeight="1" x14ac:dyDescent="0.3">
      <c r="A53" s="23"/>
      <c r="B53" s="24" t="s">
        <v>51</v>
      </c>
      <c r="C53" s="19"/>
      <c r="D53" s="25">
        <v>28320</v>
      </c>
      <c r="E53" s="25">
        <v>28289</v>
      </c>
      <c r="F53" s="25">
        <f t="shared" si="0"/>
        <v>28305</v>
      </c>
      <c r="G53" s="26">
        <f>G52</f>
        <v>4812321.75</v>
      </c>
    </row>
    <row r="54" spans="1:8" ht="27.75" customHeight="1" x14ac:dyDescent="0.3">
      <c r="A54" s="17"/>
      <c r="B54" s="12" t="s">
        <v>52</v>
      </c>
      <c r="C54" s="19"/>
      <c r="D54" s="20"/>
      <c r="E54" s="20"/>
      <c r="F54" s="20">
        <f t="shared" si="0"/>
        <v>0</v>
      </c>
      <c r="G54" s="19"/>
    </row>
    <row r="55" spans="1:8" ht="84" customHeight="1" x14ac:dyDescent="0.3">
      <c r="A55" s="17">
        <v>270095</v>
      </c>
      <c r="B55" s="18" t="s">
        <v>53</v>
      </c>
      <c r="C55" s="19">
        <v>1836.2</v>
      </c>
      <c r="D55" s="20">
        <v>2073</v>
      </c>
      <c r="E55" s="20">
        <v>2066</v>
      </c>
      <c r="F55" s="20">
        <f t="shared" si="0"/>
        <v>2070</v>
      </c>
      <c r="G55" s="19">
        <f>ROUND(F55*$C$55/12,2)</f>
        <v>316744.5</v>
      </c>
    </row>
    <row r="56" spans="1:8" s="27" customFormat="1" ht="29.25" customHeight="1" x14ac:dyDescent="0.3">
      <c r="A56" s="23"/>
      <c r="B56" s="24" t="s">
        <v>54</v>
      </c>
      <c r="C56" s="19"/>
      <c r="D56" s="25">
        <v>2073</v>
      </c>
      <c r="E56" s="25">
        <v>2066</v>
      </c>
      <c r="F56" s="25">
        <f t="shared" si="0"/>
        <v>2070</v>
      </c>
      <c r="G56" s="26">
        <f>G55</f>
        <v>316744.5</v>
      </c>
    </row>
    <row r="57" spans="1:8" x14ac:dyDescent="0.3">
      <c r="A57" s="17"/>
      <c r="B57" s="12" t="s">
        <v>55</v>
      </c>
      <c r="C57" s="19"/>
      <c r="D57" s="20"/>
      <c r="E57" s="20"/>
      <c r="F57" s="20">
        <f t="shared" si="0"/>
        <v>0</v>
      </c>
      <c r="G57" s="19"/>
    </row>
    <row r="58" spans="1:8" ht="59.25" customHeight="1" x14ac:dyDescent="0.3">
      <c r="A58" s="17">
        <v>270171</v>
      </c>
      <c r="B58" s="29" t="s">
        <v>56</v>
      </c>
      <c r="C58" s="19">
        <v>1958.6</v>
      </c>
      <c r="D58" s="20">
        <v>16676</v>
      </c>
      <c r="E58" s="20">
        <v>16644</v>
      </c>
      <c r="F58" s="20">
        <f t="shared" si="0"/>
        <v>16660</v>
      </c>
      <c r="G58" s="19">
        <f>ROUND(F58*$C$58/12,2)</f>
        <v>2719189.67</v>
      </c>
    </row>
    <row r="59" spans="1:8" s="27" customFormat="1" x14ac:dyDescent="0.3">
      <c r="A59" s="23"/>
      <c r="B59" s="24" t="s">
        <v>57</v>
      </c>
      <c r="C59" s="19"/>
      <c r="D59" s="25">
        <v>16676</v>
      </c>
      <c r="E59" s="25">
        <v>16644</v>
      </c>
      <c r="F59" s="25">
        <f t="shared" si="0"/>
        <v>16660</v>
      </c>
      <c r="G59" s="26">
        <f>G58</f>
        <v>2719189.67</v>
      </c>
    </row>
    <row r="60" spans="1:8" x14ac:dyDescent="0.3">
      <c r="A60" s="17"/>
      <c r="B60" s="12" t="s">
        <v>58</v>
      </c>
      <c r="C60" s="19"/>
      <c r="D60" s="20"/>
      <c r="E60" s="20"/>
      <c r="F60" s="20">
        <f t="shared" si="0"/>
        <v>0</v>
      </c>
      <c r="G60" s="19"/>
    </row>
    <row r="61" spans="1:8" ht="63.75" customHeight="1" x14ac:dyDescent="0.3">
      <c r="A61" s="17">
        <v>270087</v>
      </c>
      <c r="B61" s="29" t="s">
        <v>59</v>
      </c>
      <c r="C61" s="19">
        <v>1650.1</v>
      </c>
      <c r="D61" s="20">
        <v>16712</v>
      </c>
      <c r="E61" s="20">
        <v>16699</v>
      </c>
      <c r="F61" s="20">
        <f t="shared" si="0"/>
        <v>16706</v>
      </c>
      <c r="G61" s="19">
        <f>ROUND(F61*$C$61/12,2)</f>
        <v>2297214.2200000002</v>
      </c>
    </row>
    <row r="62" spans="1:8" s="27" customFormat="1" x14ac:dyDescent="0.3">
      <c r="B62" s="24" t="s">
        <v>60</v>
      </c>
      <c r="C62" s="31"/>
      <c r="D62" s="25">
        <v>16712</v>
      </c>
      <c r="E62" s="25">
        <v>16699</v>
      </c>
      <c r="F62" s="25">
        <f t="shared" si="0"/>
        <v>16706</v>
      </c>
      <c r="G62" s="26">
        <f>G61</f>
        <v>2297214.2200000002</v>
      </c>
    </row>
    <row r="63" spans="1:8" s="27" customFormat="1" ht="24.6" customHeight="1" x14ac:dyDescent="0.3">
      <c r="B63" s="24" t="s">
        <v>61</v>
      </c>
      <c r="C63" s="31"/>
      <c r="D63" s="32">
        <f>SUM(D62,D59,D56,D53,D50,D47,D44,D41,D38,D35,D31,D28,D25,D22,D19,D16,D13,D10)</f>
        <v>1245268</v>
      </c>
      <c r="E63" s="32">
        <v>1244829</v>
      </c>
      <c r="F63" s="32">
        <f>SUM(F62,F59,F56,F53,F50,F47,F44,F41,F38,F35,F31,F28,F25,F22,F19,F16,F13,F10)</f>
        <v>1245052</v>
      </c>
      <c r="G63" s="33">
        <f>SUM(G62,G59,G56,G53,G50,G47,G44,G41,G38,G35,G31,G28,G25,G22,G19,G16,G13,G10)</f>
        <v>205183763.16999999</v>
      </c>
      <c r="H63" s="33">
        <f t="shared" ref="H63" si="1">SUM(H62,H59,H56,H53,H50,H47,H44,H41,H38,H35,H31,H28,H25,H22,H19,H16,H13,H10)</f>
        <v>0</v>
      </c>
    </row>
    <row r="64" spans="1:8" ht="48" customHeight="1" x14ac:dyDescent="0.3">
      <c r="B64" s="41"/>
      <c r="C64" s="41"/>
      <c r="D64" s="41"/>
      <c r="E64" s="41"/>
      <c r="F64" s="41"/>
      <c r="G64" s="41"/>
    </row>
    <row r="65" spans="3:7" x14ac:dyDescent="0.3">
      <c r="C65" s="22"/>
      <c r="D65" s="34"/>
      <c r="E65" s="35"/>
      <c r="F65" s="34"/>
      <c r="G65" s="36"/>
    </row>
    <row r="66" spans="3:7" x14ac:dyDescent="0.3">
      <c r="G66" s="37"/>
    </row>
    <row r="67" spans="3:7" x14ac:dyDescent="0.3">
      <c r="G67" s="21"/>
    </row>
    <row r="68" spans="3:7" x14ac:dyDescent="0.3">
      <c r="C68" s="22"/>
      <c r="G68" s="22"/>
    </row>
    <row r="69" spans="3:7" x14ac:dyDescent="0.3">
      <c r="G69" s="22"/>
    </row>
    <row r="70" spans="3:7" x14ac:dyDescent="0.3">
      <c r="G70" s="22"/>
    </row>
    <row r="71" spans="3:7" x14ac:dyDescent="0.3">
      <c r="G71" s="22"/>
    </row>
  </sheetData>
  <mergeCells count="4">
    <mergeCell ref="E2:G2"/>
    <mergeCell ref="B4:G4"/>
    <mergeCell ref="F5:G5"/>
    <mergeCell ref="B64:G64"/>
  </mergeCells>
  <pageMargins left="0.70866141732283472" right="0.23622047244094491" top="0.27559055118110237" bottom="0.15748031496062992" header="0.15748031496062992" footer="0.23622047244094491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апрель</vt:lpstr>
      <vt:lpstr>апрель!Заголовки_для_печати</vt:lpstr>
      <vt:lpstr>апрель!Область_печати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2025-04-02T02:12:57Z</cp:lastPrinted>
  <dcterms:created xsi:type="dcterms:W3CDTF">2025-02-03T05:40:04Z</dcterms:created>
  <dcterms:modified xsi:type="dcterms:W3CDTF">2025-05-07T05:05:07Z</dcterms:modified>
</cp:coreProperties>
</file>