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450" windowWidth="21765" windowHeight="8505"/>
  </bookViews>
  <sheets>
    <sheet name="АПП подуш.  (апрель 2025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(апрель 2025)'!$4:$5</definedName>
    <definedName name="новый" localSheetId="0">'[2]1D_Gorin'!#REF!</definedName>
    <definedName name="новый">'[2]1D_Gorin'!#REF!</definedName>
    <definedName name="_xlnm.Print_Area" localSheetId="0">'АПП подуш.  (апрель 2025)'!$A$1:$O$17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I5" i="1" l="1"/>
  <c r="K16" i="1" l="1"/>
  <c r="O16" i="1" s="1"/>
  <c r="E16" i="1"/>
  <c r="K15" i="1"/>
  <c r="M15" i="1" s="1"/>
  <c r="E15" i="1"/>
  <c r="K14" i="1"/>
  <c r="O14" i="1" s="1"/>
  <c r="E14" i="1"/>
  <c r="K13" i="1"/>
  <c r="O13" i="1" s="1"/>
  <c r="E13" i="1"/>
  <c r="K12" i="1"/>
  <c r="O12" i="1" s="1"/>
  <c r="E12" i="1"/>
  <c r="K11" i="1"/>
  <c r="M11" i="1" s="1"/>
  <c r="E11" i="1"/>
  <c r="K10" i="1"/>
  <c r="O10" i="1" s="1"/>
  <c r="E10" i="1"/>
  <c r="K9" i="1"/>
  <c r="O9" i="1" s="1"/>
  <c r="E9" i="1"/>
  <c r="K8" i="1"/>
  <c r="O8" i="1" s="1"/>
  <c r="E8" i="1"/>
  <c r="K7" i="1"/>
  <c r="O7" i="1" s="1"/>
  <c r="E7" i="1"/>
  <c r="K6" i="1"/>
  <c r="N6" i="1" s="1"/>
  <c r="E6" i="1"/>
  <c r="E5" i="1"/>
  <c r="F5" i="1" s="1"/>
  <c r="G5" i="1" s="1"/>
  <c r="H5" i="1" s="1"/>
  <c r="J5" i="1" s="1"/>
  <c r="K5" i="1" s="1"/>
  <c r="L5" i="1" s="1"/>
  <c r="M5" i="1" s="1"/>
  <c r="N5" i="1" s="1"/>
  <c r="O5" i="1" s="1"/>
  <c r="N15" i="1" l="1"/>
  <c r="O15" i="1"/>
  <c r="N11" i="1"/>
  <c r="O11" i="1"/>
  <c r="O6" i="1"/>
  <c r="M7" i="1"/>
  <c r="M8" i="1"/>
  <c r="M9" i="1"/>
  <c r="N7" i="1"/>
  <c r="N8" i="1"/>
  <c r="N9" i="1"/>
  <c r="M13" i="1"/>
  <c r="M14" i="1"/>
  <c r="M10" i="1"/>
  <c r="M12" i="1"/>
  <c r="N13" i="1"/>
  <c r="N14" i="1"/>
  <c r="M16" i="1"/>
  <c r="M6" i="1"/>
  <c r="N10" i="1"/>
  <c r="N12" i="1"/>
  <c r="N16" i="1"/>
  <c r="L7" i="1" l="1"/>
  <c r="L15" i="1"/>
  <c r="L11" i="1"/>
  <c r="L9" i="1"/>
  <c r="O17" i="1"/>
  <c r="L8" i="1"/>
  <c r="M17" i="1"/>
  <c r="L6" i="1"/>
  <c r="L12" i="1"/>
  <c r="L10" i="1"/>
  <c r="L16" i="1"/>
  <c r="L14" i="1"/>
  <c r="L13" i="1"/>
  <c r="N17" i="1"/>
  <c r="L17" i="1" l="1"/>
</calcChain>
</file>

<file path=xl/sharedStrings.xml><?xml version="1.0" encoding="utf-8"?>
<sst xmlns="http://schemas.openxmlformats.org/spreadsheetml/2006/main" count="29" uniqueCount="26">
  <si>
    <t>код МО</t>
  </si>
  <si>
    <t>№ в едином реестре</t>
  </si>
  <si>
    <t>Наименование МО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</si>
  <si>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в том числе
(руб./мес.)</t>
  </si>
  <si>
    <t>амбулаторной медицинской помощи</t>
  </si>
  <si>
    <t>стационара</t>
  </si>
  <si>
    <t>дневного стационара</t>
  </si>
  <si>
    <t>Объем финансирования, в том числе :
(руб./мес.)</t>
  </si>
  <si>
    <t>А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</si>
  <si>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</si>
  <si>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</si>
  <si>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</si>
  <si>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</si>
  <si>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</si>
  <si>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</si>
  <si>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</si>
  <si>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 xml:space="preserve">КГБУЗ "Ульчская районная больница" МЗХК 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</si>
  <si>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</si>
  <si>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</si>
  <si>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</si>
  <si>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ИТОГО </t>
  </si>
  <si>
    <t>Объем финансового обеспечения  по  подушевому нормативу финансирования на прикрепившихся лиц, включая оплату медицинской помощи по всем видам и условиям предоставляемой медицинской помощи,  в расчете на месяц</t>
  </si>
  <si>
    <t>Средне-месячная численность  (чел.)</t>
  </si>
  <si>
    <t>Численность застрахованных на 01.04.2025
(чел.)</t>
  </si>
  <si>
    <t>Численность застрахованных на 01.05.2025
(чел.)</t>
  </si>
  <si>
    <t xml:space="preserve">Приложение № 7                     
к Протоколу заседания Комиссии по разработке ТП ОМС от 30.04.2025  №4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</si>
</sst>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0" fontId="9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2" fillId="0" borderId="0" xfId="0" applyFont="1" applyFill="1"/>
    <xf numFmtId="0" fontId="5" fillId="0" borderId="1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5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wrapText="1"/>
    </xf>
    <xf numFmtId="164" fontId="5" fillId="0" borderId="2" xfId="3" applyNumberFormat="1" applyFont="1" applyFill="1" applyBorder="1" applyAlignment="1">
      <alignment wrapText="1"/>
    </xf>
    <xf numFmtId="165" fontId="5" fillId="0" borderId="2" xfId="4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wrapText="1"/>
    </xf>
    <xf numFmtId="164" fontId="3" fillId="0" borderId="4" xfId="5" applyFont="1" applyFill="1" applyBorder="1"/>
    <xf numFmtId="0" fontId="5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wrapText="1"/>
    </xf>
    <xf numFmtId="164" fontId="6" fillId="0" borderId="6" xfId="4" applyNumberFormat="1" applyFont="1" applyFill="1" applyBorder="1" applyAlignment="1">
      <alignment wrapText="1"/>
    </xf>
    <xf numFmtId="166" fontId="6" fillId="0" borderId="6" xfId="6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wrapText="1"/>
    </xf>
    <xf numFmtId="2" fontId="5" fillId="0" borderId="0" xfId="1" applyNumberFormat="1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3" fontId="5" fillId="0" borderId="0" xfId="1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</cellXfs>
  <cellStyles count="74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5"/>
    <cellStyle name="Финансовый 2 2" xfId="44"/>
    <cellStyle name="Финансовый 2 2 2" xfId="45"/>
    <cellStyle name="Финансовый 2 3" xfId="46"/>
    <cellStyle name="Финансовый 20" xfId="47"/>
    <cellStyle name="Финансовый 21" xfId="48"/>
    <cellStyle name="Финансовый 22" xfId="49"/>
    <cellStyle name="Финансовый 23" xfId="50"/>
    <cellStyle name="Финансовый 24" xfId="51"/>
    <cellStyle name="Финансовый 25" xfId="52"/>
    <cellStyle name="Финансовый 26" xfId="53"/>
    <cellStyle name="Финансовый 27" xfId="54"/>
    <cellStyle name="Финансовый 28" xfId="55"/>
    <cellStyle name="Финансовый 29" xfId="56"/>
    <cellStyle name="Финансовый 3" xfId="3"/>
    <cellStyle name="Финансовый 3 2" xfId="4"/>
    <cellStyle name="Финансовый 3 3" xfId="57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XCK19"/>
  <sheetViews>
    <sheetView tabSelected="1" zoomScale="70" zoomScaleNormal="70" zoomScaleSheetLayoutView="70" workbookViewId="0">
      <pane xSplit="4" ySplit="5" topLeftCell="I15" activePane="bottomRight" state="frozen"/>
      <selection pane="topRight" activeCell="E1" sqref="E1"/>
      <selection pane="bottomLeft" activeCell="A6" sqref="A6"/>
      <selection pane="bottomRight" activeCell="R3" sqref="R3"/>
    </sheetView>
  </sheetViews>
  <sheetFormatPr defaultColWidth="9.140625" defaultRowHeight="18.75" x14ac:dyDescent="0.3"/>
  <cols>
    <col min="1" max="1" width="6.7109375" style="5" customWidth="1"/>
    <col min="2" max="3" width="11.42578125" style="5" customWidth="1"/>
    <col min="4" max="4" width="41" style="5" customWidth="1"/>
    <col min="5" max="5" width="25" style="5" customWidth="1"/>
    <col min="6" max="6" width="17" style="5" customWidth="1"/>
    <col min="7" max="7" width="14.5703125" style="5" customWidth="1"/>
    <col min="8" max="8" width="13.42578125" style="5" customWidth="1"/>
    <col min="9" max="9" width="18.140625" style="5" customWidth="1"/>
    <col min="10" max="10" width="18.7109375" style="5" customWidth="1"/>
    <col min="11" max="11" width="14.42578125" style="5" customWidth="1"/>
    <col min="12" max="12" width="21.85546875" style="5" customWidth="1"/>
    <col min="13" max="13" width="22" style="5" customWidth="1"/>
    <col min="14" max="14" width="21.85546875" style="5" customWidth="1"/>
    <col min="15" max="15" width="20.28515625" style="5" customWidth="1"/>
    <col min="16" max="16384" width="9.140625" style="5"/>
  </cols>
  <sheetData>
    <row r="1" spans="1:16313" s="3" customFormat="1" ht="87" customHeight="1" x14ac:dyDescent="0.3">
      <c r="A1" s="1"/>
      <c r="B1" s="1"/>
      <c r="C1" s="1"/>
      <c r="D1" s="1"/>
      <c r="E1" s="2"/>
      <c r="F1" s="2"/>
      <c r="G1" s="2"/>
      <c r="H1" s="2"/>
      <c r="I1" s="33" t="s">
        <v>25</v>
      </c>
      <c r="J1" s="33"/>
      <c r="K1" s="33"/>
      <c r="L1" s="3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</row>
    <row r="2" spans="1:16313" s="3" customFormat="1" ht="44.45" customHeight="1" x14ac:dyDescent="0.3">
      <c r="A2" s="34" t="s">
        <v>21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6313" ht="18" customHeight="1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6313" s="8" customFormat="1" ht="196.15" customHeight="1" x14ac:dyDescent="0.3">
      <c r="A4" s="6"/>
      <c r="B4" s="35" t="s">
        <v>0</v>
      </c>
      <c r="C4" s="35" t="s">
        <v>1</v>
      </c>
      <c r="D4" s="28" t="s">
        <v>2</v>
      </c>
      <c r="E4" s="31" t="s">
        <v>3</v>
      </c>
      <c r="F4" s="29" t="s">
        <v>4</v>
      </c>
      <c r="G4" s="29" t="s">
        <v>5</v>
      </c>
      <c r="H4" s="29" t="s">
        <v>6</v>
      </c>
      <c r="I4" s="30" t="s">
        <v>23</v>
      </c>
      <c r="J4" s="30" t="s">
        <v>24</v>
      </c>
      <c r="K4" s="7" t="s">
        <v>22</v>
      </c>
      <c r="L4" s="7" t="s">
        <v>7</v>
      </c>
      <c r="M4" s="9" t="s">
        <v>4</v>
      </c>
      <c r="N4" s="9" t="s">
        <v>5</v>
      </c>
      <c r="O4" s="9" t="s">
        <v>6</v>
      </c>
    </row>
    <row r="5" spans="1:16313" s="12" customFormat="1" ht="27.75" customHeight="1" x14ac:dyDescent="0.3">
      <c r="A5" s="11" t="s">
        <v>8</v>
      </c>
      <c r="B5" s="36"/>
      <c r="C5" s="36"/>
      <c r="D5" s="10">
        <v>1</v>
      </c>
      <c r="E5" s="10">
        <f>D5+1</f>
        <v>2</v>
      </c>
      <c r="F5" s="10">
        <f t="shared" ref="F5:O5" si="0">E5+1</f>
        <v>3</v>
      </c>
      <c r="G5" s="10">
        <f t="shared" si="0"/>
        <v>4</v>
      </c>
      <c r="H5" s="10">
        <f t="shared" si="0"/>
        <v>5</v>
      </c>
      <c r="I5" s="10">
        <f t="shared" si="0"/>
        <v>6</v>
      </c>
      <c r="J5" s="10">
        <f t="shared" si="0"/>
        <v>7</v>
      </c>
      <c r="K5" s="10">
        <f t="shared" si="0"/>
        <v>8</v>
      </c>
      <c r="L5" s="10">
        <f t="shared" si="0"/>
        <v>9</v>
      </c>
      <c r="M5" s="10">
        <f t="shared" si="0"/>
        <v>10</v>
      </c>
      <c r="N5" s="10">
        <f t="shared" si="0"/>
        <v>11</v>
      </c>
      <c r="O5" s="10">
        <f t="shared" si="0"/>
        <v>12</v>
      </c>
    </row>
    <row r="6" spans="1:16313" s="20" customFormat="1" ht="45.75" customHeight="1" x14ac:dyDescent="0.3">
      <c r="A6" s="13">
        <v>1</v>
      </c>
      <c r="B6" s="14">
        <v>270155</v>
      </c>
      <c r="C6" s="14">
        <v>1343001</v>
      </c>
      <c r="D6" s="15" t="s">
        <v>9</v>
      </c>
      <c r="E6" s="16">
        <f t="shared" ref="E6:E16" si="1">F6+G6+H6</f>
        <v>1084.8999999999999</v>
      </c>
      <c r="F6" s="16">
        <v>435.5</v>
      </c>
      <c r="G6" s="16">
        <v>543.29999999999995</v>
      </c>
      <c r="H6" s="16">
        <v>106.1</v>
      </c>
      <c r="I6" s="17">
        <v>16852</v>
      </c>
      <c r="J6" s="17">
        <v>16823</v>
      </c>
      <c r="K6" s="17">
        <f>ROUND((I6+J6)/2,0)</f>
        <v>16838</v>
      </c>
      <c r="L6" s="18">
        <f t="shared" ref="L6:L13" si="2">M6+N6+O6</f>
        <v>18267546.199999999</v>
      </c>
      <c r="M6" s="19">
        <f>ROUND(F6*K6,2)</f>
        <v>7332949</v>
      </c>
      <c r="N6" s="19">
        <f>ROUND(G6*K6,2)</f>
        <v>9148085.4000000004</v>
      </c>
      <c r="O6" s="19">
        <f>ROUND(H6*K6,2)</f>
        <v>1786511.8</v>
      </c>
    </row>
    <row r="7" spans="1:16313" s="20" customFormat="1" ht="45" customHeight="1" x14ac:dyDescent="0.3">
      <c r="A7" s="13">
        <v>2</v>
      </c>
      <c r="B7" s="14">
        <v>270168</v>
      </c>
      <c r="C7" s="14">
        <v>1343002</v>
      </c>
      <c r="D7" s="15" t="s">
        <v>10</v>
      </c>
      <c r="E7" s="16">
        <f t="shared" si="1"/>
        <v>1038.5</v>
      </c>
      <c r="F7" s="16">
        <v>469.1</v>
      </c>
      <c r="G7" s="16">
        <v>420.7</v>
      </c>
      <c r="H7" s="16">
        <v>148.69999999999999</v>
      </c>
      <c r="I7" s="17">
        <v>18950</v>
      </c>
      <c r="J7" s="17">
        <v>18912</v>
      </c>
      <c r="K7" s="17">
        <f t="shared" ref="K7:K16" si="3">ROUND((I7+J7)/2,0)</f>
        <v>18931</v>
      </c>
      <c r="L7" s="18">
        <f t="shared" si="2"/>
        <v>19659843.5</v>
      </c>
      <c r="M7" s="19">
        <f t="shared" ref="M7:M16" si="4">ROUND(F7*K7,2)</f>
        <v>8880532.0999999996</v>
      </c>
      <c r="N7" s="19">
        <f t="shared" ref="N7:N16" si="5">ROUND(G7*K7,2)</f>
        <v>7964271.7000000002</v>
      </c>
      <c r="O7" s="19">
        <f t="shared" ref="O7:O16" si="6">ROUND(H7*K7,2)</f>
        <v>2815039.7</v>
      </c>
    </row>
    <row r="8" spans="1:16313" s="20" customFormat="1" ht="45" customHeight="1" x14ac:dyDescent="0.3">
      <c r="A8" s="13">
        <v>3</v>
      </c>
      <c r="B8" s="14">
        <v>270169</v>
      </c>
      <c r="C8" s="14">
        <v>1343303</v>
      </c>
      <c r="D8" s="15" t="s">
        <v>11</v>
      </c>
      <c r="E8" s="16">
        <f t="shared" si="1"/>
        <v>1370.1</v>
      </c>
      <c r="F8" s="16">
        <v>512.4</v>
      </c>
      <c r="G8" s="16">
        <v>550.29999999999995</v>
      </c>
      <c r="H8" s="16">
        <v>307.39999999999998</v>
      </c>
      <c r="I8" s="17">
        <v>39828</v>
      </c>
      <c r="J8" s="17">
        <v>39775</v>
      </c>
      <c r="K8" s="17">
        <f t="shared" si="3"/>
        <v>39802</v>
      </c>
      <c r="L8" s="18">
        <f t="shared" si="2"/>
        <v>54532720.200000003</v>
      </c>
      <c r="M8" s="19">
        <f t="shared" si="4"/>
        <v>20394544.800000001</v>
      </c>
      <c r="N8" s="19">
        <f t="shared" si="5"/>
        <v>21903040.600000001</v>
      </c>
      <c r="O8" s="19">
        <f t="shared" si="6"/>
        <v>12235134.800000001</v>
      </c>
    </row>
    <row r="9" spans="1:16313" s="20" customFormat="1" ht="45" customHeight="1" x14ac:dyDescent="0.3">
      <c r="A9" s="13">
        <v>4</v>
      </c>
      <c r="B9" s="14">
        <v>270087</v>
      </c>
      <c r="C9" s="14">
        <v>1340011</v>
      </c>
      <c r="D9" s="15" t="s">
        <v>12</v>
      </c>
      <c r="E9" s="16">
        <f t="shared" si="1"/>
        <v>1502.6</v>
      </c>
      <c r="F9" s="16">
        <v>552.79999999999995</v>
      </c>
      <c r="G9" s="16">
        <v>667</v>
      </c>
      <c r="H9" s="16">
        <v>282.8</v>
      </c>
      <c r="I9" s="17">
        <v>13375</v>
      </c>
      <c r="J9" s="17">
        <v>13368</v>
      </c>
      <c r="K9" s="17">
        <f t="shared" si="3"/>
        <v>13372</v>
      </c>
      <c r="L9" s="18">
        <f t="shared" si="2"/>
        <v>20092767.199999999</v>
      </c>
      <c r="M9" s="19">
        <f t="shared" si="4"/>
        <v>7392041.5999999996</v>
      </c>
      <c r="N9" s="19">
        <f t="shared" si="5"/>
        <v>8919124</v>
      </c>
      <c r="O9" s="19">
        <f t="shared" si="6"/>
        <v>3781601.6</v>
      </c>
    </row>
    <row r="10" spans="1:16313" s="20" customFormat="1" ht="63.75" customHeight="1" x14ac:dyDescent="0.3">
      <c r="A10" s="13">
        <v>5</v>
      </c>
      <c r="B10" s="14">
        <v>270091</v>
      </c>
      <c r="C10" s="14">
        <v>1340007</v>
      </c>
      <c r="D10" s="15" t="s">
        <v>13</v>
      </c>
      <c r="E10" s="16">
        <f t="shared" si="1"/>
        <v>1408.6</v>
      </c>
      <c r="F10" s="16">
        <v>551.4</v>
      </c>
      <c r="G10" s="16">
        <v>765.2</v>
      </c>
      <c r="H10" s="16">
        <v>92</v>
      </c>
      <c r="I10" s="17">
        <v>30040</v>
      </c>
      <c r="J10" s="17">
        <v>29997</v>
      </c>
      <c r="K10" s="17">
        <f t="shared" si="3"/>
        <v>30019</v>
      </c>
      <c r="L10" s="18">
        <f t="shared" si="2"/>
        <v>42284763.399999999</v>
      </c>
      <c r="M10" s="19">
        <f t="shared" si="4"/>
        <v>16552476.6</v>
      </c>
      <c r="N10" s="19">
        <f t="shared" si="5"/>
        <v>22970538.800000001</v>
      </c>
      <c r="O10" s="19">
        <f t="shared" si="6"/>
        <v>2761748</v>
      </c>
    </row>
    <row r="11" spans="1:16313" s="20" customFormat="1" ht="58.5" customHeight="1" x14ac:dyDescent="0.3">
      <c r="A11" s="13">
        <v>6</v>
      </c>
      <c r="B11" s="14">
        <v>270088</v>
      </c>
      <c r="C11" s="14">
        <v>1340010</v>
      </c>
      <c r="D11" s="15" t="s">
        <v>14</v>
      </c>
      <c r="E11" s="16">
        <f t="shared" si="1"/>
        <v>1821.9</v>
      </c>
      <c r="F11" s="16">
        <v>733.2</v>
      </c>
      <c r="G11" s="16">
        <v>965.7</v>
      </c>
      <c r="H11" s="16">
        <v>123</v>
      </c>
      <c r="I11" s="17">
        <v>24168</v>
      </c>
      <c r="J11" s="17">
        <v>24192</v>
      </c>
      <c r="K11" s="17">
        <f t="shared" si="3"/>
        <v>24180</v>
      </c>
      <c r="L11" s="18">
        <f t="shared" si="2"/>
        <v>44053542</v>
      </c>
      <c r="M11" s="19">
        <f t="shared" si="4"/>
        <v>17728776</v>
      </c>
      <c r="N11" s="19">
        <f t="shared" si="5"/>
        <v>23350626</v>
      </c>
      <c r="O11" s="19">
        <f t="shared" si="6"/>
        <v>2974140</v>
      </c>
    </row>
    <row r="12" spans="1:16313" s="20" customFormat="1" ht="40.9" customHeight="1" x14ac:dyDescent="0.3">
      <c r="A12" s="13">
        <v>7</v>
      </c>
      <c r="B12" s="14">
        <v>270170</v>
      </c>
      <c r="C12" s="14">
        <v>1343004</v>
      </c>
      <c r="D12" s="15" t="s">
        <v>15</v>
      </c>
      <c r="E12" s="16">
        <f t="shared" si="1"/>
        <v>1287.8999999999999</v>
      </c>
      <c r="F12" s="16">
        <v>566.5</v>
      </c>
      <c r="G12" s="16">
        <v>654.29999999999995</v>
      </c>
      <c r="H12" s="16">
        <v>67.099999999999994</v>
      </c>
      <c r="I12" s="17">
        <v>24459</v>
      </c>
      <c r="J12" s="17">
        <v>24418</v>
      </c>
      <c r="K12" s="17">
        <f t="shared" si="3"/>
        <v>24439</v>
      </c>
      <c r="L12" s="18">
        <f t="shared" si="2"/>
        <v>31474988.099999998</v>
      </c>
      <c r="M12" s="19">
        <f t="shared" si="4"/>
        <v>13844693.5</v>
      </c>
      <c r="N12" s="19">
        <f t="shared" si="5"/>
        <v>15990437.699999999</v>
      </c>
      <c r="O12" s="19">
        <f t="shared" si="6"/>
        <v>1639856.9</v>
      </c>
    </row>
    <row r="13" spans="1:16313" s="20" customFormat="1" ht="48" customHeight="1" x14ac:dyDescent="0.3">
      <c r="A13" s="13">
        <v>8</v>
      </c>
      <c r="B13" s="14">
        <v>270171</v>
      </c>
      <c r="C13" s="14">
        <v>1343171</v>
      </c>
      <c r="D13" s="15" t="s">
        <v>16</v>
      </c>
      <c r="E13" s="16">
        <f t="shared" si="1"/>
        <v>1789.8</v>
      </c>
      <c r="F13" s="16">
        <v>846.1</v>
      </c>
      <c r="G13" s="16">
        <v>843.4</v>
      </c>
      <c r="H13" s="16">
        <v>100.3</v>
      </c>
      <c r="I13" s="17">
        <v>12952</v>
      </c>
      <c r="J13" s="17">
        <v>12926</v>
      </c>
      <c r="K13" s="17">
        <f t="shared" si="3"/>
        <v>12939</v>
      </c>
      <c r="L13" s="18">
        <f t="shared" si="2"/>
        <v>23158222.199999999</v>
      </c>
      <c r="M13" s="19">
        <f t="shared" si="4"/>
        <v>10947687.9</v>
      </c>
      <c r="N13" s="19">
        <f t="shared" si="5"/>
        <v>10912752.6</v>
      </c>
      <c r="O13" s="19">
        <f t="shared" si="6"/>
        <v>1297781.7</v>
      </c>
    </row>
    <row r="14" spans="1:16313" s="20" customFormat="1" ht="63.75" customHeight="1" x14ac:dyDescent="0.3">
      <c r="A14" s="13">
        <v>9</v>
      </c>
      <c r="B14" s="13">
        <v>270095</v>
      </c>
      <c r="C14" s="13">
        <v>1340003</v>
      </c>
      <c r="D14" s="15" t="s">
        <v>17</v>
      </c>
      <c r="E14" s="16">
        <f>F14+G14+H14</f>
        <v>3386.7000000000003</v>
      </c>
      <c r="F14" s="16">
        <v>829.4</v>
      </c>
      <c r="G14" s="16">
        <v>1822.4</v>
      </c>
      <c r="H14" s="16">
        <v>734.9</v>
      </c>
      <c r="I14" s="17">
        <v>1623</v>
      </c>
      <c r="J14" s="17">
        <v>1655</v>
      </c>
      <c r="K14" s="17">
        <f t="shared" si="3"/>
        <v>1639</v>
      </c>
      <c r="L14" s="18">
        <f>M14+N14+O14</f>
        <v>5550801.3000000007</v>
      </c>
      <c r="M14" s="19">
        <f t="shared" si="4"/>
        <v>1359386.6</v>
      </c>
      <c r="N14" s="19">
        <f t="shared" si="5"/>
        <v>2986913.6</v>
      </c>
      <c r="O14" s="19">
        <f t="shared" si="6"/>
        <v>1204501.1000000001</v>
      </c>
    </row>
    <row r="15" spans="1:16313" s="20" customFormat="1" ht="58.5" customHeight="1" x14ac:dyDescent="0.3">
      <c r="A15" s="13">
        <v>10</v>
      </c>
      <c r="B15" s="13">
        <v>270065</v>
      </c>
      <c r="C15" s="13">
        <v>1340001</v>
      </c>
      <c r="D15" s="15" t="s">
        <v>18</v>
      </c>
      <c r="E15" s="16">
        <f t="shared" si="1"/>
        <v>5882.8</v>
      </c>
      <c r="F15" s="16">
        <v>840.3</v>
      </c>
      <c r="G15" s="16">
        <v>3274.8</v>
      </c>
      <c r="H15" s="16">
        <v>1767.7</v>
      </c>
      <c r="I15" s="17">
        <v>1723</v>
      </c>
      <c r="J15" s="17">
        <v>1722</v>
      </c>
      <c r="K15" s="17">
        <f t="shared" si="3"/>
        <v>1723</v>
      </c>
      <c r="L15" s="18">
        <f t="shared" ref="L15:L16" si="7">M15+N15+O15</f>
        <v>10136064.4</v>
      </c>
      <c r="M15" s="19">
        <f t="shared" si="4"/>
        <v>1447836.9</v>
      </c>
      <c r="N15" s="19">
        <f t="shared" si="5"/>
        <v>5642480.4000000004</v>
      </c>
      <c r="O15" s="19">
        <f t="shared" si="6"/>
        <v>3045747.1</v>
      </c>
    </row>
    <row r="16" spans="1:16313" s="21" customFormat="1" ht="58.5" customHeight="1" x14ac:dyDescent="0.3">
      <c r="A16" s="13">
        <v>11</v>
      </c>
      <c r="B16" s="13">
        <v>270089</v>
      </c>
      <c r="C16" s="13">
        <v>1340012</v>
      </c>
      <c r="D16" s="15" t="s">
        <v>19</v>
      </c>
      <c r="E16" s="16">
        <f t="shared" si="1"/>
        <v>4404.5</v>
      </c>
      <c r="F16" s="16">
        <v>827.2</v>
      </c>
      <c r="G16" s="16">
        <v>2810.5</v>
      </c>
      <c r="H16" s="16">
        <v>766.8</v>
      </c>
      <c r="I16" s="17">
        <v>5515</v>
      </c>
      <c r="J16" s="17">
        <v>5487</v>
      </c>
      <c r="K16" s="17">
        <f t="shared" si="3"/>
        <v>5501</v>
      </c>
      <c r="L16" s="18">
        <f t="shared" si="7"/>
        <v>24229154.5</v>
      </c>
      <c r="M16" s="19">
        <f t="shared" si="4"/>
        <v>4550427.2</v>
      </c>
      <c r="N16" s="19">
        <f t="shared" si="5"/>
        <v>15460560.5</v>
      </c>
      <c r="O16" s="19">
        <f t="shared" si="6"/>
        <v>4218166.8</v>
      </c>
    </row>
    <row r="17" spans="1:15" ht="24" customHeight="1" x14ac:dyDescent="0.3">
      <c r="A17" s="22"/>
      <c r="B17" s="22"/>
      <c r="C17" s="22"/>
      <c r="D17" s="23" t="s">
        <v>20</v>
      </c>
      <c r="E17" s="24"/>
      <c r="F17" s="25"/>
      <c r="G17" s="25"/>
      <c r="H17" s="25"/>
      <c r="I17" s="24"/>
      <c r="J17" s="24"/>
      <c r="K17" s="17"/>
      <c r="L17" s="24">
        <f>SUM(L6:L16)</f>
        <v>293440413</v>
      </c>
      <c r="M17" s="24">
        <f>SUM(M6:M16)</f>
        <v>110431352.2</v>
      </c>
      <c r="N17" s="24">
        <f>SUM(N6:N16)</f>
        <v>145248831.30000001</v>
      </c>
      <c r="O17" s="24">
        <f>SUM(O6:O16)</f>
        <v>37760229.5</v>
      </c>
    </row>
    <row r="18" spans="1:15" ht="33.6" customHeight="1" x14ac:dyDescent="0.35">
      <c r="J18" s="26"/>
      <c r="L18" s="27"/>
    </row>
    <row r="19" spans="1:15" ht="26.45" customHeight="1" x14ac:dyDescent="0.35">
      <c r="L19" s="32"/>
      <c r="M19" s="32"/>
      <c r="N19" s="32"/>
      <c r="O19" s="32"/>
    </row>
  </sheetData>
  <mergeCells count="4">
    <mergeCell ref="I1:L1"/>
    <mergeCell ref="A2:L2"/>
    <mergeCell ref="B4:B5"/>
    <mergeCell ref="C4:C5"/>
  </mergeCells>
  <pageMargins left="0.15748031496062992" right="0" top="0.47244094488188981" bottom="0.19685039370078741" header="0.15748031496062992" footer="0.11811023622047245"/>
  <pageSetup paperSize="9" scale="5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(апрель 2025)</vt:lpstr>
      <vt:lpstr>'АПП подуш.  (апрель 2025)'!Заголовки_для_печати</vt:lpstr>
      <vt:lpstr>'АПП подуш.  (апрель 2025)'!Область_печати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2025-03-05T02:09:45Z</cp:lastPrinted>
  <dcterms:created xsi:type="dcterms:W3CDTF">2025-02-04T05:38:56Z</dcterms:created>
  <dcterms:modified xsi:type="dcterms:W3CDTF">2025-05-07T05:01:12Z</dcterms:modified>
</cp:coreProperties>
</file>